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-eng\COMV ENGINEER\ENGINEERING\CURRENT PROJECTS\Mansfield Ave &amp; Cottage St Sanitary Improvements 2591301\CONSTRUCTION\Bidding and Contract Documents (Mount Vernon)\"/>
    </mc:Choice>
  </mc:AlternateContent>
  <bookViews>
    <workbookView xWindow="28680" yWindow="-120" windowWidth="29040" windowHeight="15720" tabRatio="679"/>
  </bookViews>
  <sheets>
    <sheet name="Estimate" sheetId="107" r:id="rId1"/>
    <sheet name="Funding" sheetId="108" r:id="rId2"/>
  </sheets>
  <definedNames>
    <definedName name="____tt1">#REF!</definedName>
    <definedName name="____tt10">#REF!</definedName>
    <definedName name="____tt11">#REF!</definedName>
    <definedName name="____tt12">#REF!</definedName>
    <definedName name="____tt13">#REF!</definedName>
    <definedName name="____tt2">#REF!</definedName>
    <definedName name="____tt3">#REF!</definedName>
    <definedName name="____tt4">#REF!</definedName>
    <definedName name="____tt5">#REF!</definedName>
    <definedName name="____tt6">#REF!</definedName>
    <definedName name="____tt7">#REF!</definedName>
    <definedName name="____tt8">#REF!</definedName>
    <definedName name="____tt9">#REF!</definedName>
    <definedName name="___tt1">#REF!</definedName>
    <definedName name="___tt10">#REF!</definedName>
    <definedName name="___tt11">#REF!</definedName>
    <definedName name="___tt12">#REF!</definedName>
    <definedName name="___tt13">#REF!</definedName>
    <definedName name="___tt2">#REF!</definedName>
    <definedName name="___tt3">#REF!</definedName>
    <definedName name="___tt4">#REF!</definedName>
    <definedName name="___tt5">#REF!</definedName>
    <definedName name="___tt6">#REF!</definedName>
    <definedName name="___tt7">#REF!</definedName>
    <definedName name="___tt8">#REF!</definedName>
    <definedName name="___tt9">#REF!</definedName>
    <definedName name="__ASS2">#REF!</definedName>
    <definedName name="__MOT40">#REF!</definedName>
    <definedName name="__TC40">#REF!</definedName>
    <definedName name="__TL1">#REF!</definedName>
    <definedName name="__TL10">#REF!</definedName>
    <definedName name="__TL11">#REF!</definedName>
    <definedName name="__TL2">#REF!</definedName>
    <definedName name="__TL3">#REF!</definedName>
    <definedName name="__TL4">#REF!</definedName>
    <definedName name="__TL5">#REF!</definedName>
    <definedName name="__TL6">#REF!</definedName>
    <definedName name="__TL7">#REF!</definedName>
    <definedName name="__TL8">#REF!</definedName>
    <definedName name="__to1">#REF!</definedName>
    <definedName name="__to2">#REF!</definedName>
    <definedName name="__to3">#REF!</definedName>
    <definedName name="__to4">#REF!</definedName>
    <definedName name="__to5">#REF!</definedName>
    <definedName name="__to6">#REF!</definedName>
    <definedName name="__tt1">#REF!</definedName>
    <definedName name="__tt10">#REF!</definedName>
    <definedName name="__tt11">#REF!</definedName>
    <definedName name="__tt12">#REF!</definedName>
    <definedName name="__tt13">#REF!</definedName>
    <definedName name="__tt2">#REF!</definedName>
    <definedName name="__tt3">#REF!</definedName>
    <definedName name="__tt4">#REF!</definedName>
    <definedName name="__tt5">#REF!</definedName>
    <definedName name="__tt6">#REF!</definedName>
    <definedName name="__tt7">#REF!</definedName>
    <definedName name="__tt8">#REF!</definedName>
    <definedName name="__tt9">#REF!</definedName>
    <definedName name="__TT99">#REF!</definedName>
    <definedName name="__ttl1">#REF!</definedName>
    <definedName name="__ttl10">#REF!</definedName>
    <definedName name="__ttl11">#REF!</definedName>
    <definedName name="__ttl12">#REF!</definedName>
    <definedName name="__ttl13">#REF!</definedName>
    <definedName name="__ttl14">#REF!</definedName>
    <definedName name="__ttl15">#REF!</definedName>
    <definedName name="__ttl2">#REF!</definedName>
    <definedName name="__ttl3">#REF!</definedName>
    <definedName name="__ttl4">#REF!</definedName>
    <definedName name="__ttl5">#REF!</definedName>
    <definedName name="__ttl6">#REF!</definedName>
    <definedName name="__ttl8">#REF!</definedName>
    <definedName name="__ttl9">#REF!</definedName>
    <definedName name="__TTT1">#REF!</definedName>
    <definedName name="__TTT52">#REF!</definedName>
    <definedName name="__YL9">#REF!</definedName>
    <definedName name="_ASS2">#REF!</definedName>
    <definedName name="_MOT40">#REF!</definedName>
    <definedName name="_TC40">#REF!</definedName>
    <definedName name="_TL1">#REF!</definedName>
    <definedName name="_TL10">#REF!</definedName>
    <definedName name="_TL11">#REF!</definedName>
    <definedName name="_TL2">#REF!</definedName>
    <definedName name="_TL3">#REF!</definedName>
    <definedName name="_TL4">#REF!</definedName>
    <definedName name="_TL5">#REF!</definedName>
    <definedName name="_TL6">#REF!</definedName>
    <definedName name="_TL7">#REF!</definedName>
    <definedName name="_TL8">#REF!</definedName>
    <definedName name="_to1">#REF!</definedName>
    <definedName name="_to2">#REF!</definedName>
    <definedName name="_to3">#REF!</definedName>
    <definedName name="_to4">#REF!</definedName>
    <definedName name="_to5">#REF!</definedName>
    <definedName name="_to6">#REF!</definedName>
    <definedName name="_tt1">#REF!</definedName>
    <definedName name="_tt10">#REF!</definedName>
    <definedName name="_tt11">#REF!</definedName>
    <definedName name="_tt12">#REF!</definedName>
    <definedName name="_tt13">#REF!</definedName>
    <definedName name="_tt2">#REF!</definedName>
    <definedName name="_tt3">#REF!</definedName>
    <definedName name="_tt4">#REF!</definedName>
    <definedName name="_tt5">#REF!</definedName>
    <definedName name="_tt6">#REF!</definedName>
    <definedName name="_tt7">#REF!</definedName>
    <definedName name="_tt8">#REF!</definedName>
    <definedName name="_tt9">#REF!</definedName>
    <definedName name="_TT99">#REF!</definedName>
    <definedName name="_ttl1">#REF!</definedName>
    <definedName name="_ttl10">#REF!</definedName>
    <definedName name="_ttl11">#REF!</definedName>
    <definedName name="_ttl12">#REF!</definedName>
    <definedName name="_ttl13">#REF!</definedName>
    <definedName name="_ttl14">#REF!</definedName>
    <definedName name="_ttl15">#REF!</definedName>
    <definedName name="_ttl2">#REF!</definedName>
    <definedName name="_ttl3">#REF!</definedName>
    <definedName name="_ttl4">#REF!</definedName>
    <definedName name="_ttl5">#REF!</definedName>
    <definedName name="_ttl6">#REF!</definedName>
    <definedName name="_ttl7">#REF!</definedName>
    <definedName name="_ttl8">#REF!</definedName>
    <definedName name="_ttl9">#REF!</definedName>
    <definedName name="_TTT1">#REF!</definedName>
    <definedName name="_TTT5">#REF!</definedName>
    <definedName name="_TTT52">#REF!</definedName>
    <definedName name="_YL9">#REF!</definedName>
    <definedName name="acbase">#REF!</definedName>
    <definedName name="AG">#REF!</definedName>
    <definedName name="aggbase">#REF!</definedName>
    <definedName name="ASS">#REF!</definedName>
    <definedName name="ASSEMBLY">#REF!</definedName>
    <definedName name="BOLLARD">#REF!</definedName>
    <definedName name="CABLE">#REF!</definedName>
    <definedName name="COLL2">#REF!</definedName>
    <definedName name="COMFERT">#REF!</definedName>
    <definedName name="CONDUIT">#REF!</definedName>
    <definedName name="CONDUIT1">#REF!</definedName>
    <definedName name="CONDUIT2">#REF!</definedName>
    <definedName name="CONNECT">#REF!</definedName>
    <definedName name="CULV">#REF!</definedName>
    <definedName name="CULV_PRINT">#REF!</definedName>
    <definedName name="curbgutt">#REF!</definedName>
    <definedName name="DESCON40">#REF!</definedName>
    <definedName name="DRAIN40">#REF!</definedName>
    <definedName name="EROSION40">#REF!</definedName>
    <definedName name="FOUNDATION">#REF!</definedName>
    <definedName name="GATE">#REF!</definedName>
    <definedName name="GR">#REF!</definedName>
    <definedName name="GRR">#REF!+#REF!</definedName>
    <definedName name="inter">#REF!</definedName>
    <definedName name="ITEM">#REF!</definedName>
    <definedName name="LIME">#REF!</definedName>
    <definedName name="MHR">#REF!</definedName>
    <definedName name="MISC40">#REF!</definedName>
    <definedName name="PAVEMENT40">#REF!</definedName>
    <definedName name="planing">#REF!</definedName>
    <definedName name="POST">#REF!</definedName>
    <definedName name="POWER">#REF!</definedName>
    <definedName name="PPPP">#REF!</definedName>
    <definedName name="prime">#REF!</definedName>
    <definedName name="_xlnm.Print_Area" localSheetId="0">Estimate!$C$1:$I$39</definedName>
    <definedName name="_xlnm.Print_Area" localSheetId="1">Funding!$G$1:$G$17</definedName>
    <definedName name="_xlnm.Print_Titles" localSheetId="0">Estimate!$1:$2</definedName>
    <definedName name="proofroll">#REF!</definedName>
    <definedName name="PRUNE">#REF!</definedName>
    <definedName name="PSR">#REF!</definedName>
    <definedName name="PULLBOX">#REF!</definedName>
    <definedName name="REC">#REF!</definedName>
    <definedName name="REMOVE">#REF!</definedName>
    <definedName name="REMOVESGIN">#REF!</definedName>
    <definedName name="REPAIRSEED">#REF!</definedName>
    <definedName name="ROAD40">#REF!</definedName>
    <definedName name="ROD">#REF!</definedName>
    <definedName name="SCHOOL">#REF!</definedName>
    <definedName name="SIGN">#REF!</definedName>
    <definedName name="SP">#REF!</definedName>
    <definedName name="subcompact">#REF!</definedName>
    <definedName name="surf">#REF!</definedName>
    <definedName name="T">#REF!</definedName>
    <definedName name="tack">#REF!</definedName>
    <definedName name="TACKINT">#REF!</definedName>
    <definedName name="TL">#REF!</definedName>
    <definedName name="TLU">#REF!</definedName>
    <definedName name="TOTAL1">#REF!</definedName>
    <definedName name="TOTAL10">#REF!</definedName>
    <definedName name="TOTAL11">#REF!</definedName>
    <definedName name="TOTAL12">#REF!</definedName>
    <definedName name="TOTAL13">#REF!</definedName>
    <definedName name="TOTAL14">#REF!</definedName>
    <definedName name="TOTAL17">#REF!</definedName>
    <definedName name="TOTAL18">#REF!</definedName>
    <definedName name="TOTAL19">#REF!</definedName>
    <definedName name="TOTAL2">#REF!</definedName>
    <definedName name="TOTAL20">#REF!</definedName>
    <definedName name="total202">#REF!</definedName>
    <definedName name="total204">#REF!</definedName>
    <definedName name="total204pr">#REF!</definedName>
    <definedName name="TOTAL21">#REF!</definedName>
    <definedName name="TOTAL22">#REF!</definedName>
    <definedName name="TOTAL23">#REF!</definedName>
    <definedName name="TOTAL24">#REF!</definedName>
    <definedName name="TOTAL25">#REF!</definedName>
    <definedName name="total254">#REF!</definedName>
    <definedName name="TOTAL26">#REF!</definedName>
    <definedName name="TOTAL28">#REF!</definedName>
    <definedName name="TOTAL29">#REF!</definedName>
    <definedName name="TOTAL3">#REF!</definedName>
    <definedName name="TOTAL30">#REF!</definedName>
    <definedName name="TOTAL301">#REF!</definedName>
    <definedName name="total304">#REF!</definedName>
    <definedName name="TOTAL304AGG">#REF!</definedName>
    <definedName name="total310">#REF!</definedName>
    <definedName name="TOTAL4">#REF!</definedName>
    <definedName name="total407">#REF!</definedName>
    <definedName name="TOTAL408">#REF!</definedName>
    <definedName name="TOTAL411">#REF!</definedName>
    <definedName name="total448i">#REF!</definedName>
    <definedName name="total448s">#REF!</definedName>
    <definedName name="total4walk">#REF!</definedName>
    <definedName name="TOTAL7">#REF!</definedName>
    <definedName name="total8walk">#REF!</definedName>
    <definedName name="TOTAL9">#REF!</definedName>
    <definedName name="totalcurb">#REF!</definedName>
    <definedName name="totalcut">#REF!</definedName>
    <definedName name="totalfill">#REF!</definedName>
    <definedName name="totalhydrantext">#REF!</definedName>
    <definedName name="totalhydremoved">#REF!</definedName>
    <definedName name="TOTALPR">#REF!</definedName>
    <definedName name="totalramp">#REF!</definedName>
    <definedName name="TOTALSC">#REF!</definedName>
    <definedName name="totaltack">#REF!</definedName>
    <definedName name="totaltackinter">#REF!</definedName>
    <definedName name="TOTALTOP">#REF!</definedName>
    <definedName name="totalvalvebox">#REF!</definedName>
    <definedName name="totalwalkremoved">#REF!</definedName>
    <definedName name="TRENCH">#REF!</definedName>
    <definedName name="WATER">#REF!</definedName>
    <definedName name="wcr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07" l="1"/>
  <c r="C6" i="107" s="1"/>
  <c r="C7" i="107" s="1"/>
  <c r="C8" i="107" s="1"/>
  <c r="C9" i="107" s="1"/>
  <c r="C10" i="107" s="1"/>
  <c r="C11" i="107" s="1"/>
  <c r="C12" i="107" s="1"/>
  <c r="C13" i="107" s="1"/>
  <c r="C14" i="107" s="1"/>
  <c r="C15" i="107" s="1"/>
  <c r="C16" i="107" s="1"/>
  <c r="C17" i="107" s="1"/>
  <c r="C20" i="107" s="1"/>
  <c r="C21" i="107" s="1"/>
  <c r="C22" i="107" s="1"/>
  <c r="C23" i="107" s="1"/>
  <c r="K17" i="108"/>
  <c r="J17" i="108"/>
  <c r="I17" i="108"/>
  <c r="H17" i="108"/>
  <c r="C17" i="108"/>
  <c r="B17" i="108"/>
  <c r="F8" i="108"/>
  <c r="F17" i="108" s="1"/>
  <c r="D8" i="108"/>
  <c r="D17" i="108" l="1"/>
  <c r="E8" i="108"/>
  <c r="E17" i="108" s="1"/>
  <c r="K2" i="108"/>
  <c r="K7" i="108"/>
  <c r="I6" i="108" l="1"/>
  <c r="I7" i="108" l="1"/>
  <c r="I2" i="108"/>
  <c r="J6" i="108"/>
  <c r="J7" i="108" l="1"/>
  <c r="J2" i="108"/>
  <c r="H6" i="108" l="1"/>
  <c r="C23" i="108" l="1"/>
  <c r="D23" i="108" s="1"/>
  <c r="D24" i="108" s="1"/>
  <c r="H2" i="108"/>
  <c r="H7" i="108"/>
  <c r="C24" i="107"/>
  <c r="C25" i="107" s="1"/>
  <c r="C26" i="107" l="1"/>
  <c r="C27" i="107" s="1"/>
  <c r="C28" i="107" s="1"/>
  <c r="C29" i="107" s="1"/>
  <c r="C30" i="107" s="1"/>
  <c r="C31" i="107" l="1"/>
  <c r="C32" i="107" l="1"/>
</calcChain>
</file>

<file path=xl/sharedStrings.xml><?xml version="1.0" encoding="utf-8"?>
<sst xmlns="http://schemas.openxmlformats.org/spreadsheetml/2006/main" count="105" uniqueCount="66">
  <si>
    <t>Item No.</t>
  </si>
  <si>
    <t>Description</t>
  </si>
  <si>
    <t>Quantity</t>
  </si>
  <si>
    <t>Units</t>
  </si>
  <si>
    <t>Unit Cost</t>
  </si>
  <si>
    <t>Item Cost</t>
  </si>
  <si>
    <t>Ref.</t>
  </si>
  <si>
    <t>SY</t>
  </si>
  <si>
    <t>EA</t>
  </si>
  <si>
    <t>LS</t>
  </si>
  <si>
    <t>CITY OF MOUNT VERNON, KNOX COUNTY, OHIO</t>
  </si>
  <si>
    <t>CY</t>
  </si>
  <si>
    <t>MOBILIZATION</t>
  </si>
  <si>
    <t>*DENOTES CONTINGENCY ITEM, AS DIRECTED BY THE ENGINEER</t>
  </si>
  <si>
    <t>SPEC - REFER TO PLAN NOTES, DETAILS &amp; SUPP SPECS</t>
  </si>
  <si>
    <t>Mansfield Avenue</t>
  </si>
  <si>
    <t>Cottage Street</t>
  </si>
  <si>
    <t>SPEC</t>
  </si>
  <si>
    <t>CLEARING AND GRUBBING</t>
  </si>
  <si>
    <t>REMOVAL MISC. BACKYARD PROPERTY OWNER FEATURES REMOVAL AND RESTORATION</t>
  </si>
  <si>
    <t>REMOVE AND REPLACE 30" STORM @ MANHOLE</t>
  </si>
  <si>
    <t>SANITARY MANHOLE COMPLETE</t>
  </si>
  <si>
    <t>8" SANITARY SEWER PIPE SDR 35 Type C</t>
  </si>
  <si>
    <t>6" ASTM 3034, SDR 35 LATERAL PIPE Type C</t>
  </si>
  <si>
    <t>8"x6" Wye</t>
  </si>
  <si>
    <t>6" DOUBLE SWEEP CLEANOUT WITH C.I. COVER</t>
  </si>
  <si>
    <t>CORE DRILL EX MANHOLE</t>
  </si>
  <si>
    <t>TOPSOIL 4" DEEP MAIN LINE</t>
  </si>
  <si>
    <t>TOPSOIL 4" DEEP LATERALS</t>
  </si>
  <si>
    <t>SEED AND MULCH</t>
  </si>
  <si>
    <t>LF</t>
  </si>
  <si>
    <t>Stormwater</t>
  </si>
  <si>
    <t>TEMPORARY PAVEMENT REPAIR</t>
  </si>
  <si>
    <t>PERMANENT PAVEMENT REPAIR</t>
  </si>
  <si>
    <t>Streets</t>
  </si>
  <si>
    <t>Funding Source</t>
  </si>
  <si>
    <t>Wastewater</t>
  </si>
  <si>
    <t>Shade Tree</t>
  </si>
  <si>
    <t>PO</t>
  </si>
  <si>
    <t>BL00XXXX</t>
  </si>
  <si>
    <t>706.2700.55511</t>
  </si>
  <si>
    <t>Base Contract</t>
  </si>
  <si>
    <t>PO Amount</t>
  </si>
  <si>
    <t>Pay App</t>
  </si>
  <si>
    <t>Contract Total</t>
  </si>
  <si>
    <t>Work Completed</t>
  </si>
  <si>
    <t>Retainage</t>
  </si>
  <si>
    <t>Pay App Total</t>
  </si>
  <si>
    <t>Total Paid</t>
  </si>
  <si>
    <t>PO Balance</t>
  </si>
  <si>
    <t>TOTAL</t>
  </si>
  <si>
    <t>Approved Funding</t>
  </si>
  <si>
    <t>Total</t>
  </si>
  <si>
    <t>Encumbered</t>
  </si>
  <si>
    <t>Remaining</t>
  </si>
  <si>
    <t>Wastewater Funds from Dan Emmett CDBG</t>
  </si>
  <si>
    <t>PAVEMENT REMOVED</t>
  </si>
  <si>
    <t>253</t>
  </si>
  <si>
    <t>452</t>
  </si>
  <si>
    <t>6" NON-REINFORCED CONCRETE PAVEMENT, CLASS QC 1P</t>
  </si>
  <si>
    <t>103</t>
  </si>
  <si>
    <t>PREMIUM FOR CONTRACT PERFORMANCE BOND, PAYMENT BOND AND MAINTENANCE BOND</t>
  </si>
  <si>
    <t>Bid Items List</t>
  </si>
  <si>
    <t>Mansfield Ave &amp; Cottage St Sanitary Improvements PID 2591301</t>
  </si>
  <si>
    <t xml:space="preserve">TOTAL BID AMOUNT: </t>
  </si>
  <si>
    <t>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</si>
</sst>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12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b/>
      <sz val="12"/>
      <name val="Tw Cen MT"/>
      <family val="2"/>
    </font>
    <font>
      <b/>
      <sz val="13"/>
      <name val="Tw Cen MT"/>
      <family val="2"/>
    </font>
    <font>
      <sz val="13"/>
      <name val="Tw Cen MT"/>
      <family val="2"/>
    </font>
    <font>
      <sz val="8"/>
      <name val="Tw Cen MT"/>
      <family val="2"/>
    </font>
    <font>
      <sz val="14"/>
      <name val="Tw Cen MT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12"/>
      <name val="Tw Cen MT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4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44" fontId="2" fillId="2" borderId="1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2" fillId="0" borderId="6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6" fontId="2" fillId="0" borderId="18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center" vertical="center"/>
    </xf>
    <xf numFmtId="44" fontId="2" fillId="0" borderId="1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8" xfId="0" quotePrefix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2" fillId="2" borderId="10" xfId="0" applyNumberFormat="1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left" vertical="center"/>
    </xf>
    <xf numFmtId="44" fontId="2" fillId="0" borderId="14" xfId="0" applyNumberFormat="1" applyFont="1" applyBorder="1" applyAlignment="1">
      <alignment horizontal="left" vertical="center"/>
    </xf>
    <xf numFmtId="44" fontId="2" fillId="0" borderId="5" xfId="0" applyNumberFormat="1" applyFont="1" applyBorder="1" applyAlignment="1">
      <alignment horizontal="left" vertical="center"/>
    </xf>
    <xf numFmtId="44" fontId="4" fillId="0" borderId="2" xfId="0" applyNumberFormat="1" applyFont="1" applyBorder="1" applyAlignment="1">
      <alignment horizontal="left" vertical="center"/>
    </xf>
    <xf numFmtId="44" fontId="2" fillId="0" borderId="2" xfId="0" applyNumberFormat="1" applyFont="1" applyBorder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44" fontId="2" fillId="0" borderId="8" xfId="0" applyNumberFormat="1" applyFont="1" applyBorder="1" applyAlignment="1">
      <alignment horizontal="left" vertical="center"/>
    </xf>
    <xf numFmtId="44" fontId="4" fillId="0" borderId="0" xfId="0" applyNumberFormat="1" applyFont="1" applyAlignment="1">
      <alignment horizontal="left" vertical="center"/>
    </xf>
    <xf numFmtId="44" fontId="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/>
    </xf>
    <xf numFmtId="44" fontId="4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right" vertical="center"/>
    </xf>
    <xf numFmtId="0" fontId="5" fillId="3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1" fillId="5" borderId="1" xfId="3" applyFont="1" applyFill="1" applyBorder="1" applyAlignment="1">
      <alignment horizontal="center" vertical="center"/>
    </xf>
    <xf numFmtId="0" fontId="11" fillId="6" borderId="11" xfId="3" applyFont="1" applyFill="1" applyBorder="1" applyAlignment="1">
      <alignment horizontal="center" vertical="center"/>
    </xf>
    <xf numFmtId="0" fontId="11" fillId="7" borderId="11" xfId="3" applyFont="1" applyFill="1" applyBorder="1" applyAlignment="1">
      <alignment horizontal="center" vertical="center"/>
    </xf>
    <xf numFmtId="0" fontId="11" fillId="8" borderId="11" xfId="3" applyFont="1" applyFill="1" applyBorder="1" applyAlignment="1">
      <alignment horizontal="center" vertical="center"/>
    </xf>
    <xf numFmtId="0" fontId="1" fillId="0" borderId="0" xfId="3"/>
    <xf numFmtId="44" fontId="11" fillId="5" borderId="11" xfId="3" applyNumberFormat="1" applyFont="1" applyFill="1" applyBorder="1" applyAlignment="1">
      <alignment horizontal="center" vertical="center" wrapText="1"/>
    </xf>
    <xf numFmtId="44" fontId="11" fillId="6" borderId="11" xfId="3" applyNumberFormat="1" applyFont="1" applyFill="1" applyBorder="1" applyAlignment="1">
      <alignment horizontal="center" vertical="center" wrapText="1"/>
    </xf>
    <xf numFmtId="44" fontId="11" fillId="7" borderId="11" xfId="3" applyNumberFormat="1" applyFont="1" applyFill="1" applyBorder="1" applyAlignment="1">
      <alignment horizontal="center" vertical="center" wrapText="1"/>
    </xf>
    <xf numFmtId="44" fontId="11" fillId="8" borderId="11" xfId="3" applyNumberFormat="1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horizontal="right"/>
    </xf>
    <xf numFmtId="0" fontId="11" fillId="9" borderId="15" xfId="3" applyFont="1" applyFill="1" applyBorder="1" applyAlignment="1">
      <alignment horizontal="center" vertical="center" wrapText="1"/>
    </xf>
    <xf numFmtId="0" fontId="11" fillId="10" borderId="15" xfId="3" applyFont="1" applyFill="1" applyBorder="1" applyAlignment="1">
      <alignment horizontal="center" vertical="center" wrapText="1"/>
    </xf>
    <xf numFmtId="0" fontId="11" fillId="11" borderId="15" xfId="3" applyFont="1" applyFill="1" applyBorder="1" applyAlignment="1">
      <alignment horizontal="center" vertical="center" wrapText="1"/>
    </xf>
    <xf numFmtId="0" fontId="11" fillId="12" borderId="23" xfId="3" applyFont="1" applyFill="1" applyBorder="1" applyAlignment="1">
      <alignment horizontal="center" vertical="center" wrapText="1"/>
    </xf>
    <xf numFmtId="0" fontId="11" fillId="13" borderId="25" xfId="3" applyFont="1" applyFill="1" applyBorder="1" applyAlignment="1">
      <alignment horizontal="right"/>
    </xf>
    <xf numFmtId="0" fontId="11" fillId="14" borderId="25" xfId="3" applyFont="1" applyFill="1" applyBorder="1" applyAlignment="1">
      <alignment horizontal="center" vertical="center"/>
    </xf>
    <xf numFmtId="0" fontId="11" fillId="15" borderId="26" xfId="3" applyFont="1" applyFill="1" applyBorder="1" applyAlignment="1">
      <alignment horizontal="center" vertical="center"/>
    </xf>
    <xf numFmtId="0" fontId="11" fillId="16" borderId="26" xfId="3" applyFont="1" applyFill="1" applyBorder="1" applyAlignment="1">
      <alignment horizontal="center" vertical="center"/>
    </xf>
    <xf numFmtId="0" fontId="11" fillId="17" borderId="26" xfId="3" applyFont="1" applyFill="1" applyBorder="1" applyAlignment="1">
      <alignment horizontal="center" vertical="center"/>
    </xf>
    <xf numFmtId="0" fontId="11" fillId="15" borderId="25" xfId="3" applyFont="1" applyFill="1" applyBorder="1" applyAlignment="1">
      <alignment horizontal="center" vertical="center"/>
    </xf>
    <xf numFmtId="0" fontId="11" fillId="16" borderId="25" xfId="3" applyFont="1" applyFill="1" applyBorder="1" applyAlignment="1">
      <alignment horizontal="center" vertical="center"/>
    </xf>
    <xf numFmtId="0" fontId="12" fillId="3" borderId="25" xfId="3" applyFont="1" applyFill="1" applyBorder="1" applyAlignment="1">
      <alignment horizontal="right"/>
    </xf>
    <xf numFmtId="44" fontId="13" fillId="9" borderId="25" xfId="3" applyNumberFormat="1" applyFont="1" applyFill="1" applyBorder="1" applyAlignment="1">
      <alignment horizontal="left"/>
    </xf>
    <xf numFmtId="44" fontId="13" fillId="10" borderId="26" xfId="3" applyNumberFormat="1" applyFont="1" applyFill="1" applyBorder="1" applyAlignment="1">
      <alignment horizontal="left"/>
    </xf>
    <xf numFmtId="44" fontId="13" fillId="11" borderId="26" xfId="3" applyNumberFormat="1" applyFont="1" applyFill="1" applyBorder="1" applyAlignment="1">
      <alignment horizontal="left"/>
    </xf>
    <xf numFmtId="44" fontId="13" fillId="12" borderId="26" xfId="3" applyNumberFormat="1" applyFont="1" applyFill="1" applyBorder="1" applyAlignment="1">
      <alignment horizontal="left"/>
    </xf>
    <xf numFmtId="0" fontId="11" fillId="13" borderId="27" xfId="3" applyFont="1" applyFill="1" applyBorder="1" applyAlignment="1">
      <alignment horizontal="center"/>
    </xf>
    <xf numFmtId="0" fontId="11" fillId="13" borderId="28" xfId="3" applyFont="1" applyFill="1" applyBorder="1" applyAlignment="1">
      <alignment horizontal="center"/>
    </xf>
    <xf numFmtId="0" fontId="11" fillId="13" borderId="29" xfId="3" applyFont="1" applyFill="1" applyBorder="1" applyAlignment="1">
      <alignment horizontal="center"/>
    </xf>
    <xf numFmtId="0" fontId="12" fillId="13" borderId="24" xfId="3" applyFont="1" applyFill="1" applyBorder="1" applyAlignment="1">
      <alignment horizontal="right"/>
    </xf>
    <xf numFmtId="44" fontId="13" fillId="14" borderId="24" xfId="3" applyNumberFormat="1" applyFont="1" applyFill="1" applyBorder="1"/>
    <xf numFmtId="44" fontId="13" fillId="15" borderId="30" xfId="3" applyNumberFormat="1" applyFont="1" applyFill="1" applyBorder="1"/>
    <xf numFmtId="44" fontId="13" fillId="16" borderId="30" xfId="3" applyNumberFormat="1" applyFont="1" applyFill="1" applyBorder="1"/>
    <xf numFmtId="44" fontId="13" fillId="17" borderId="30" xfId="3" applyNumberFormat="1" applyFont="1" applyFill="1" applyBorder="1"/>
    <xf numFmtId="0" fontId="11" fillId="3" borderId="31" xfId="3" applyFont="1" applyFill="1" applyBorder="1"/>
    <xf numFmtId="44" fontId="1" fillId="3" borderId="32" xfId="3" applyNumberFormat="1" applyFill="1" applyBorder="1"/>
    <xf numFmtId="44" fontId="1" fillId="3" borderId="33" xfId="3" applyNumberFormat="1" applyFill="1" applyBorder="1"/>
    <xf numFmtId="44" fontId="1" fillId="18" borderId="15" xfId="3" applyNumberFormat="1" applyFill="1" applyBorder="1"/>
    <xf numFmtId="44" fontId="1" fillId="19" borderId="22" xfId="3" applyNumberFormat="1" applyFill="1" applyBorder="1" applyAlignment="1">
      <alignment horizontal="left"/>
    </xf>
    <xf numFmtId="44" fontId="1" fillId="19" borderId="21" xfId="3" applyNumberFormat="1" applyFill="1" applyBorder="1" applyAlignment="1">
      <alignment horizontal="left"/>
    </xf>
    <xf numFmtId="44" fontId="1" fillId="0" borderId="0" xfId="3" applyNumberFormat="1"/>
    <xf numFmtId="0" fontId="11" fillId="13" borderId="34" xfId="3" applyFont="1" applyFill="1" applyBorder="1"/>
    <xf numFmtId="44" fontId="1" fillId="13" borderId="35" xfId="3" applyNumberFormat="1" applyFill="1" applyBorder="1"/>
    <xf numFmtId="44" fontId="1" fillId="13" borderId="36" xfId="3" applyNumberFormat="1" applyFill="1" applyBorder="1"/>
    <xf numFmtId="44" fontId="1" fillId="13" borderId="25" xfId="3" applyNumberFormat="1" applyFill="1" applyBorder="1"/>
    <xf numFmtId="44" fontId="1" fillId="20" borderId="25" xfId="3" applyNumberFormat="1" applyFill="1" applyBorder="1" applyAlignment="1">
      <alignment horizontal="left"/>
    </xf>
    <xf numFmtId="44" fontId="1" fillId="20" borderId="26" xfId="3" applyNumberFormat="1" applyFill="1" applyBorder="1" applyAlignment="1">
      <alignment horizontal="left"/>
    </xf>
    <xf numFmtId="0" fontId="11" fillId="3" borderId="34" xfId="3" applyFont="1" applyFill="1" applyBorder="1"/>
    <xf numFmtId="44" fontId="1" fillId="3" borderId="35" xfId="3" applyNumberFormat="1" applyFill="1" applyBorder="1"/>
    <xf numFmtId="44" fontId="1" fillId="3" borderId="36" xfId="3" applyNumberFormat="1" applyFill="1" applyBorder="1"/>
    <xf numFmtId="44" fontId="1" fillId="18" borderId="25" xfId="3" applyNumberFormat="1" applyFill="1" applyBorder="1"/>
    <xf numFmtId="44" fontId="1" fillId="19" borderId="25" xfId="3" applyNumberFormat="1" applyFill="1" applyBorder="1" applyAlignment="1">
      <alignment horizontal="left"/>
    </xf>
    <xf numFmtId="44" fontId="1" fillId="19" borderId="26" xfId="3" applyNumberFormat="1" applyFill="1" applyBorder="1" applyAlignment="1">
      <alignment horizontal="left"/>
    </xf>
    <xf numFmtId="0" fontId="11" fillId="13" borderId="19" xfId="3" applyFont="1" applyFill="1" applyBorder="1"/>
    <xf numFmtId="44" fontId="11" fillId="13" borderId="18" xfId="3" applyNumberFormat="1" applyFont="1" applyFill="1" applyBorder="1"/>
    <xf numFmtId="44" fontId="11" fillId="13" borderId="37" xfId="3" applyNumberFormat="1" applyFont="1" applyFill="1" applyBorder="1"/>
    <xf numFmtId="44" fontId="11" fillId="13" borderId="24" xfId="3" applyNumberFormat="1" applyFont="1" applyFill="1" applyBorder="1"/>
    <xf numFmtId="44" fontId="11" fillId="20" borderId="24" xfId="3" applyNumberFormat="1" applyFont="1" applyFill="1" applyBorder="1" applyAlignment="1">
      <alignment horizontal="left"/>
    </xf>
    <xf numFmtId="44" fontId="11" fillId="20" borderId="30" xfId="3" applyNumberFormat="1" applyFont="1" applyFill="1" applyBorder="1" applyAlignment="1">
      <alignment horizontal="left"/>
    </xf>
    <xf numFmtId="44" fontId="11" fillId="0" borderId="0" xfId="3" applyNumberFormat="1" applyFont="1"/>
    <xf numFmtId="44" fontId="14" fillId="0" borderId="0" xfId="3" applyNumberFormat="1" applyFont="1"/>
    <xf numFmtId="0" fontId="8" fillId="0" borderId="13" xfId="0" applyFont="1" applyBorder="1" applyAlignment="1">
      <alignment horizontal="left"/>
    </xf>
    <xf numFmtId="44" fontId="2" fillId="0" borderId="13" xfId="0" applyNumberFormat="1" applyFont="1" applyBorder="1" applyAlignment="1">
      <alignment horizontal="left" vertical="center"/>
    </xf>
    <xf numFmtId="0" fontId="3" fillId="0" borderId="0" xfId="0" applyFont="1" applyBorder="1"/>
    <xf numFmtId="44" fontId="2" fillId="0" borderId="0" xfId="0" applyNumberFormat="1" applyFont="1" applyBorder="1" applyAlignment="1">
      <alignment horizontal="left" vertical="center"/>
    </xf>
    <xf numFmtId="4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left"/>
    </xf>
    <xf numFmtId="3" fontId="2" fillId="0" borderId="13" xfId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4" fontId="2" fillId="0" borderId="0" xfId="0" applyNumberFormat="1" applyFont="1" applyBorder="1" applyAlignment="1">
      <alignment horizontal="right" vertical="center"/>
    </xf>
    <xf numFmtId="44" fontId="5" fillId="0" borderId="0" xfId="0" applyNumberFormat="1" applyFont="1" applyBorder="1" applyAlignment="1">
      <alignment horizontal="left" vertical="center"/>
    </xf>
    <xf numFmtId="44" fontId="2" fillId="0" borderId="0" xfId="0" applyNumberFormat="1" applyFont="1" applyBorder="1" applyAlignment="1">
      <alignment vertical="center"/>
    </xf>
    <xf numFmtId="44" fontId="3" fillId="0" borderId="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44" fontId="9" fillId="0" borderId="1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3" fontId="9" fillId="0" borderId="4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164" fontId="6" fillId="0" borderId="38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44" fontId="2" fillId="0" borderId="12" xfId="0" applyNumberFormat="1" applyFont="1" applyBorder="1" applyAlignment="1">
      <alignment horizontal="right" vertical="center"/>
    </xf>
    <xf numFmtId="44" fontId="2" fillId="0" borderId="13" xfId="0" applyNumberFormat="1" applyFont="1" applyBorder="1" applyAlignment="1">
      <alignment horizontal="right" vertical="center"/>
    </xf>
    <xf numFmtId="44" fontId="2" fillId="0" borderId="41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right" vertical="center"/>
    </xf>
    <xf numFmtId="44" fontId="2" fillId="0" borderId="4" xfId="0" applyNumberFormat="1" applyFont="1" applyBorder="1" applyAlignment="1">
      <alignment horizontal="right" vertical="center"/>
    </xf>
    <xf numFmtId="44" fontId="2" fillId="0" borderId="42" xfId="0" applyNumberFormat="1" applyFont="1" applyBorder="1" applyAlignment="1">
      <alignment horizontal="right" vertical="center"/>
    </xf>
    <xf numFmtId="44" fontId="2" fillId="0" borderId="43" xfId="0" applyNumberFormat="1" applyFont="1" applyBorder="1" applyAlignment="1">
      <alignment horizontal="center" vertical="center"/>
    </xf>
    <xf numFmtId="44" fontId="2" fillId="0" borderId="44" xfId="0" applyNumberFormat="1" applyFont="1" applyBorder="1" applyAlignment="1">
      <alignment horizontal="center" vertical="center"/>
    </xf>
    <xf numFmtId="0" fontId="11" fillId="3" borderId="12" xfId="3" applyFont="1" applyFill="1" applyBorder="1" applyAlignment="1">
      <alignment horizontal="center"/>
    </xf>
    <xf numFmtId="0" fontId="11" fillId="3" borderId="13" xfId="3" applyFont="1" applyFill="1" applyBorder="1" applyAlignment="1">
      <alignment horizontal="center"/>
    </xf>
    <xf numFmtId="0" fontId="11" fillId="3" borderId="1" xfId="3" applyFont="1" applyFill="1" applyBorder="1" applyAlignment="1">
      <alignment horizontal="center"/>
    </xf>
    <xf numFmtId="0" fontId="11" fillId="3" borderId="0" xfId="3" applyFont="1" applyFill="1" applyAlignment="1">
      <alignment horizontal="center"/>
    </xf>
    <xf numFmtId="0" fontId="11" fillId="4" borderId="15" xfId="3" applyFont="1" applyFill="1" applyBorder="1" applyAlignment="1">
      <alignment horizontal="right" vertical="center"/>
    </xf>
    <xf numFmtId="0" fontId="11" fillId="4" borderId="24" xfId="3" applyFont="1" applyFill="1" applyBorder="1" applyAlignment="1">
      <alignment horizontal="right" vertical="center"/>
    </xf>
    <xf numFmtId="0" fontId="1" fillId="0" borderId="0" xfId="3" applyAlignment="1">
      <alignment horizontal="center"/>
    </xf>
    <xf numFmtId="164" fontId="6" fillId="0" borderId="2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4">
    <cellStyle name="Comma 2" xfId="1"/>
    <cellStyle name="Currency 2" xfId="2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7"/>
  <sheetViews>
    <sheetView tabSelected="1" zoomScale="85" zoomScaleNormal="85" zoomScaleSheetLayoutView="85" workbookViewId="0">
      <selection activeCell="J6" sqref="J6"/>
    </sheetView>
  </sheetViews>
  <sheetFormatPr defaultColWidth="9.140625" defaultRowHeight="15.75" x14ac:dyDescent="0.25"/>
  <cols>
    <col min="1" max="1" width="2.42578125" style="4" customWidth="1"/>
    <col min="2" max="2" width="2.7109375" style="1" customWidth="1"/>
    <col min="3" max="3" width="9.5703125" style="2" bestFit="1" customWidth="1"/>
    <col min="4" max="4" width="9" style="29" customWidth="1"/>
    <col min="5" max="5" width="79.5703125" style="174" customWidth="1"/>
    <col min="6" max="6" width="9.7109375" style="23" customWidth="1"/>
    <col min="7" max="7" width="9.140625" style="3" customWidth="1"/>
    <col min="8" max="8" width="34.85546875" style="5" customWidth="1"/>
    <col min="9" max="9" width="34.85546875" style="37" customWidth="1"/>
    <col min="10" max="10" width="20.5703125" style="37" bestFit="1" customWidth="1"/>
    <col min="11" max="11" width="9.140625" style="4"/>
    <col min="12" max="14" width="13.28515625" style="4" customWidth="1"/>
    <col min="15" max="16384" width="9.140625" style="4"/>
  </cols>
  <sheetData>
    <row r="1" spans="2:17" ht="21.95" customHeight="1" thickBot="1" x14ac:dyDescent="0.3">
      <c r="B1" s="6"/>
      <c r="C1" s="147" t="s">
        <v>62</v>
      </c>
      <c r="D1" s="148"/>
      <c r="E1" s="164" t="s">
        <v>63</v>
      </c>
      <c r="F1" s="145" t="s">
        <v>10</v>
      </c>
      <c r="G1" s="145"/>
      <c r="H1" s="145"/>
      <c r="I1" s="146"/>
      <c r="J1" s="112"/>
    </row>
    <row r="2" spans="2:17" ht="21.95" customHeight="1" thickBot="1" x14ac:dyDescent="0.3">
      <c r="B2" s="7"/>
      <c r="C2" s="8" t="s">
        <v>6</v>
      </c>
      <c r="D2" s="30" t="s">
        <v>0</v>
      </c>
      <c r="E2" s="8" t="s">
        <v>1</v>
      </c>
      <c r="F2" s="9" t="s">
        <v>2</v>
      </c>
      <c r="G2" s="9" t="s">
        <v>3</v>
      </c>
      <c r="H2" s="10" t="s">
        <v>4</v>
      </c>
      <c r="I2" s="11" t="s">
        <v>5</v>
      </c>
      <c r="J2" s="114"/>
    </row>
    <row r="3" spans="2:17" ht="33" customHeight="1" x14ac:dyDescent="0.25">
      <c r="B3" s="7"/>
      <c r="C3" s="142" t="s">
        <v>15</v>
      </c>
      <c r="D3" s="143"/>
      <c r="E3" s="143"/>
      <c r="F3" s="143"/>
      <c r="G3" s="143"/>
      <c r="H3" s="143"/>
      <c r="I3" s="144"/>
      <c r="J3" s="115"/>
      <c r="K3" s="48"/>
      <c r="L3" s="48"/>
      <c r="M3" s="48"/>
      <c r="N3" s="48"/>
      <c r="O3" s="48"/>
      <c r="P3" s="48"/>
      <c r="Q3" s="48"/>
    </row>
    <row r="4" spans="2:17" ht="33" customHeight="1" x14ac:dyDescent="0.25">
      <c r="B4" s="7"/>
      <c r="C4" s="13">
        <v>1</v>
      </c>
      <c r="D4" s="27" t="s">
        <v>60</v>
      </c>
      <c r="E4" s="165" t="s">
        <v>61</v>
      </c>
      <c r="F4" s="16">
        <v>1</v>
      </c>
      <c r="G4" s="14" t="s">
        <v>9</v>
      </c>
      <c r="H4" s="15"/>
      <c r="I4" s="32"/>
      <c r="J4" s="113"/>
      <c r="K4" s="48"/>
      <c r="L4" s="116"/>
      <c r="M4" s="48"/>
      <c r="N4" s="48"/>
      <c r="O4" s="48"/>
      <c r="P4" s="48"/>
      <c r="Q4" s="48"/>
    </row>
    <row r="5" spans="2:17" ht="33" customHeight="1" x14ac:dyDescent="0.25">
      <c r="B5" s="7"/>
      <c r="C5" s="13">
        <f>1+C4</f>
        <v>2</v>
      </c>
      <c r="D5" s="27">
        <v>201</v>
      </c>
      <c r="E5" s="165" t="s">
        <v>18</v>
      </c>
      <c r="F5" s="14">
        <v>1</v>
      </c>
      <c r="G5" s="14" t="s">
        <v>9</v>
      </c>
      <c r="H5" s="15"/>
      <c r="I5" s="32"/>
      <c r="J5" s="113"/>
      <c r="L5" s="117"/>
      <c r="M5" s="12"/>
    </row>
    <row r="6" spans="2:17" ht="33" customHeight="1" x14ac:dyDescent="0.25">
      <c r="B6" s="7"/>
      <c r="C6" s="13">
        <f t="shared" ref="C6:C17" si="0">1+C5</f>
        <v>3</v>
      </c>
      <c r="D6" s="27">
        <v>202</v>
      </c>
      <c r="E6" s="165" t="s">
        <v>19</v>
      </c>
      <c r="F6" s="14">
        <v>1</v>
      </c>
      <c r="G6" s="14" t="s">
        <v>9</v>
      </c>
      <c r="H6" s="15"/>
      <c r="I6" s="32"/>
      <c r="J6" s="113"/>
      <c r="L6" s="117"/>
      <c r="M6" s="12"/>
    </row>
    <row r="7" spans="2:17" ht="33" customHeight="1" x14ac:dyDescent="0.25">
      <c r="B7" s="7"/>
      <c r="C7" s="13">
        <f t="shared" si="0"/>
        <v>4</v>
      </c>
      <c r="D7" s="27">
        <v>202</v>
      </c>
      <c r="E7" s="165" t="s">
        <v>20</v>
      </c>
      <c r="F7" s="14">
        <v>1</v>
      </c>
      <c r="G7" s="14" t="s">
        <v>9</v>
      </c>
      <c r="H7" s="15"/>
      <c r="I7" s="32"/>
      <c r="J7" s="113"/>
      <c r="L7" s="117"/>
      <c r="M7" s="12"/>
    </row>
    <row r="8" spans="2:17" ht="33" customHeight="1" x14ac:dyDescent="0.25">
      <c r="B8" s="7"/>
      <c r="C8" s="13">
        <f t="shared" si="0"/>
        <v>5</v>
      </c>
      <c r="D8" s="27">
        <v>611</v>
      </c>
      <c r="E8" s="165" t="s">
        <v>21</v>
      </c>
      <c r="F8" s="14">
        <v>2</v>
      </c>
      <c r="G8" s="14" t="s">
        <v>8</v>
      </c>
      <c r="H8" s="15"/>
      <c r="I8" s="32"/>
      <c r="J8" s="113"/>
      <c r="L8" s="117"/>
      <c r="M8" s="12"/>
    </row>
    <row r="9" spans="2:17" ht="33" customHeight="1" x14ac:dyDescent="0.25">
      <c r="B9" s="7"/>
      <c r="C9" s="13">
        <f t="shared" si="0"/>
        <v>6</v>
      </c>
      <c r="D9" s="27">
        <v>611</v>
      </c>
      <c r="E9" s="165" t="s">
        <v>22</v>
      </c>
      <c r="F9" s="14">
        <v>345</v>
      </c>
      <c r="G9" s="14" t="s">
        <v>30</v>
      </c>
      <c r="H9" s="15"/>
      <c r="I9" s="32"/>
      <c r="J9" s="113"/>
      <c r="L9" s="117"/>
      <c r="M9" s="12"/>
    </row>
    <row r="10" spans="2:17" ht="33" customHeight="1" x14ac:dyDescent="0.25">
      <c r="B10" s="7"/>
      <c r="C10" s="13">
        <f t="shared" si="0"/>
        <v>7</v>
      </c>
      <c r="D10" s="27">
        <v>611</v>
      </c>
      <c r="E10" s="165" t="s">
        <v>23</v>
      </c>
      <c r="F10" s="14">
        <v>265</v>
      </c>
      <c r="G10" s="14" t="s">
        <v>30</v>
      </c>
      <c r="H10" s="15"/>
      <c r="I10" s="32"/>
      <c r="J10" s="113"/>
      <c r="L10" s="117"/>
      <c r="M10" s="12"/>
    </row>
    <row r="11" spans="2:17" ht="33" customHeight="1" x14ac:dyDescent="0.25">
      <c r="B11" s="7"/>
      <c r="C11" s="13">
        <f t="shared" si="0"/>
        <v>8</v>
      </c>
      <c r="D11" s="27">
        <v>611</v>
      </c>
      <c r="E11" s="165" t="s">
        <v>24</v>
      </c>
      <c r="F11" s="14">
        <v>8</v>
      </c>
      <c r="G11" s="14" t="s">
        <v>8</v>
      </c>
      <c r="H11" s="15"/>
      <c r="I11" s="32"/>
      <c r="J11" s="113"/>
      <c r="L11" s="117"/>
    </row>
    <row r="12" spans="2:17" ht="33" customHeight="1" x14ac:dyDescent="0.25">
      <c r="B12" s="7"/>
      <c r="C12" s="13">
        <f t="shared" si="0"/>
        <v>9</v>
      </c>
      <c r="D12" s="27">
        <v>611</v>
      </c>
      <c r="E12" s="165" t="s">
        <v>25</v>
      </c>
      <c r="F12" s="14">
        <v>8</v>
      </c>
      <c r="G12" s="14" t="s">
        <v>8</v>
      </c>
      <c r="H12" s="15"/>
      <c r="I12" s="32"/>
      <c r="J12" s="113"/>
      <c r="L12" s="117"/>
    </row>
    <row r="13" spans="2:17" ht="33" customHeight="1" x14ac:dyDescent="0.25">
      <c r="B13" s="7"/>
      <c r="C13" s="13">
        <f t="shared" si="0"/>
        <v>10</v>
      </c>
      <c r="D13" s="27" t="s">
        <v>17</v>
      </c>
      <c r="E13" s="165" t="s">
        <v>26</v>
      </c>
      <c r="F13" s="14">
        <v>1</v>
      </c>
      <c r="G13" s="14" t="s">
        <v>8</v>
      </c>
      <c r="H13" s="15"/>
      <c r="I13" s="32"/>
      <c r="J13" s="113"/>
      <c r="L13" s="117"/>
    </row>
    <row r="14" spans="2:17" ht="33" customHeight="1" x14ac:dyDescent="0.25">
      <c r="B14" s="7"/>
      <c r="C14" s="13">
        <f t="shared" si="0"/>
        <v>11</v>
      </c>
      <c r="D14" s="27">
        <v>659</v>
      </c>
      <c r="E14" s="165" t="s">
        <v>27</v>
      </c>
      <c r="F14" s="14">
        <v>51</v>
      </c>
      <c r="G14" s="14" t="s">
        <v>11</v>
      </c>
      <c r="H14" s="15"/>
      <c r="I14" s="32"/>
      <c r="J14" s="113"/>
      <c r="L14" s="117"/>
    </row>
    <row r="15" spans="2:17" ht="33" customHeight="1" x14ac:dyDescent="0.25">
      <c r="B15" s="7"/>
      <c r="C15" s="13">
        <f t="shared" si="0"/>
        <v>12</v>
      </c>
      <c r="D15" s="27">
        <v>659</v>
      </c>
      <c r="E15" s="165" t="s">
        <v>28</v>
      </c>
      <c r="F15" s="14">
        <v>26</v>
      </c>
      <c r="G15" s="14" t="s">
        <v>11</v>
      </c>
      <c r="H15" s="15"/>
      <c r="I15" s="32"/>
      <c r="J15" s="113"/>
      <c r="L15" s="117"/>
    </row>
    <row r="16" spans="2:17" ht="33" customHeight="1" x14ac:dyDescent="0.25">
      <c r="B16" s="7"/>
      <c r="C16" s="13">
        <f t="shared" si="0"/>
        <v>13</v>
      </c>
      <c r="D16" s="27">
        <v>659</v>
      </c>
      <c r="E16" s="165" t="s">
        <v>29</v>
      </c>
      <c r="F16" s="14">
        <v>2000</v>
      </c>
      <c r="G16" s="14" t="s">
        <v>7</v>
      </c>
      <c r="H16" s="15"/>
      <c r="I16" s="32"/>
      <c r="J16" s="113"/>
      <c r="L16" s="117"/>
    </row>
    <row r="17" spans="2:12" ht="33" customHeight="1" x14ac:dyDescent="0.25">
      <c r="B17" s="7"/>
      <c r="C17" s="13">
        <f t="shared" si="0"/>
        <v>14</v>
      </c>
      <c r="D17" s="27">
        <v>624</v>
      </c>
      <c r="E17" s="165" t="s">
        <v>12</v>
      </c>
      <c r="F17" s="14">
        <v>1</v>
      </c>
      <c r="G17" s="14" t="s">
        <v>9</v>
      </c>
      <c r="H17" s="15"/>
      <c r="I17" s="32"/>
      <c r="J17" s="113"/>
      <c r="L17" s="117"/>
    </row>
    <row r="18" spans="2:12" ht="33" customHeight="1" thickBot="1" x14ac:dyDescent="0.3">
      <c r="B18" s="7"/>
      <c r="C18" s="13"/>
      <c r="D18" s="27"/>
      <c r="E18" s="165"/>
      <c r="F18" s="14"/>
      <c r="G18" s="14"/>
      <c r="H18" s="15"/>
      <c r="I18" s="32"/>
      <c r="J18" s="113"/>
      <c r="L18" s="117"/>
    </row>
    <row r="19" spans="2:12" ht="33" customHeight="1" x14ac:dyDescent="0.25">
      <c r="B19" s="7"/>
      <c r="C19" s="45" t="s">
        <v>16</v>
      </c>
      <c r="D19" s="46"/>
      <c r="E19" s="166"/>
      <c r="F19" s="46"/>
      <c r="G19" s="46"/>
      <c r="H19" s="46"/>
      <c r="I19" s="47"/>
      <c r="J19" s="115"/>
      <c r="L19" s="115"/>
    </row>
    <row r="20" spans="2:12" ht="33" customHeight="1" x14ac:dyDescent="0.25">
      <c r="B20" s="7"/>
      <c r="C20" s="13">
        <f>C17+1</f>
        <v>15</v>
      </c>
      <c r="D20" s="27" t="s">
        <v>60</v>
      </c>
      <c r="E20" s="165" t="s">
        <v>61</v>
      </c>
      <c r="F20" s="16">
        <v>1</v>
      </c>
      <c r="G20" s="14" t="s">
        <v>9</v>
      </c>
      <c r="H20" s="15"/>
      <c r="I20" s="32"/>
      <c r="J20" s="113"/>
      <c r="L20" s="116"/>
    </row>
    <row r="21" spans="2:12" ht="33" customHeight="1" x14ac:dyDescent="0.25">
      <c r="B21" s="7"/>
      <c r="C21" s="13">
        <f t="shared" ref="C21:C27" si="1">1+C20</f>
        <v>16</v>
      </c>
      <c r="D21" s="27">
        <v>201</v>
      </c>
      <c r="E21" s="165" t="s">
        <v>18</v>
      </c>
      <c r="F21" s="16">
        <v>1</v>
      </c>
      <c r="G21" s="14" t="s">
        <v>9</v>
      </c>
      <c r="H21" s="15"/>
      <c r="I21" s="32"/>
      <c r="J21" s="113"/>
      <c r="L21" s="116"/>
    </row>
    <row r="22" spans="2:12" ht="33" customHeight="1" x14ac:dyDescent="0.25">
      <c r="B22" s="7"/>
      <c r="C22" s="13">
        <f t="shared" si="1"/>
        <v>17</v>
      </c>
      <c r="D22" s="27" t="s">
        <v>57</v>
      </c>
      <c r="E22" s="165" t="s">
        <v>56</v>
      </c>
      <c r="F22" s="16">
        <v>21</v>
      </c>
      <c r="G22" s="14" t="s">
        <v>7</v>
      </c>
      <c r="H22" s="15"/>
      <c r="I22" s="32"/>
      <c r="J22" s="113"/>
      <c r="L22" s="116"/>
    </row>
    <row r="23" spans="2:12" ht="33" customHeight="1" x14ac:dyDescent="0.25">
      <c r="B23" s="7"/>
      <c r="C23" s="13">
        <f t="shared" si="1"/>
        <v>18</v>
      </c>
      <c r="D23" s="27">
        <v>253</v>
      </c>
      <c r="E23" s="165" t="s">
        <v>32</v>
      </c>
      <c r="F23" s="26">
        <v>66</v>
      </c>
      <c r="G23" s="14" t="s">
        <v>7</v>
      </c>
      <c r="H23" s="15"/>
      <c r="I23" s="32"/>
      <c r="J23" s="113"/>
      <c r="L23" s="118"/>
    </row>
    <row r="24" spans="2:12" ht="33" customHeight="1" x14ac:dyDescent="0.25">
      <c r="B24" s="7"/>
      <c r="C24" s="13">
        <f t="shared" si="1"/>
        <v>19</v>
      </c>
      <c r="D24" s="27">
        <v>253</v>
      </c>
      <c r="E24" s="165" t="s">
        <v>33</v>
      </c>
      <c r="F24" s="26">
        <v>4</v>
      </c>
      <c r="G24" s="14" t="s">
        <v>7</v>
      </c>
      <c r="H24" s="15"/>
      <c r="I24" s="32"/>
      <c r="J24" s="113"/>
      <c r="L24" s="118"/>
    </row>
    <row r="25" spans="2:12" ht="33" customHeight="1" x14ac:dyDescent="0.25">
      <c r="B25" s="7"/>
      <c r="C25" s="13">
        <f t="shared" si="1"/>
        <v>20</v>
      </c>
      <c r="D25" s="28" t="s">
        <v>58</v>
      </c>
      <c r="E25" s="165" t="s">
        <v>59</v>
      </c>
      <c r="F25" s="14">
        <v>21</v>
      </c>
      <c r="G25" s="14" t="s">
        <v>7</v>
      </c>
      <c r="H25" s="15"/>
      <c r="I25" s="32"/>
      <c r="J25" s="113"/>
      <c r="L25" s="117"/>
    </row>
    <row r="26" spans="2:12" ht="33" customHeight="1" x14ac:dyDescent="0.25">
      <c r="B26" s="7"/>
      <c r="C26" s="13">
        <f t="shared" si="1"/>
        <v>21</v>
      </c>
      <c r="D26" s="28">
        <v>611</v>
      </c>
      <c r="E26" s="165" t="s">
        <v>21</v>
      </c>
      <c r="F26" s="14">
        <v>2</v>
      </c>
      <c r="G26" s="14" t="s">
        <v>8</v>
      </c>
      <c r="H26" s="15"/>
      <c r="I26" s="32"/>
      <c r="J26" s="113"/>
      <c r="L26" s="117"/>
    </row>
    <row r="27" spans="2:12" ht="33" customHeight="1" x14ac:dyDescent="0.25">
      <c r="B27" s="7"/>
      <c r="C27" s="13">
        <f t="shared" si="1"/>
        <v>22</v>
      </c>
      <c r="D27" s="28">
        <v>611</v>
      </c>
      <c r="E27" s="165" t="s">
        <v>22</v>
      </c>
      <c r="F27" s="14">
        <v>120</v>
      </c>
      <c r="G27" s="14" t="s">
        <v>30</v>
      </c>
      <c r="H27" s="15"/>
      <c r="I27" s="32"/>
      <c r="J27" s="113"/>
      <c r="L27" s="117"/>
    </row>
    <row r="28" spans="2:12" ht="33" customHeight="1" x14ac:dyDescent="0.25">
      <c r="B28" s="7"/>
      <c r="C28" s="13">
        <f t="shared" ref="C28:C32" si="2">1+C27</f>
        <v>23</v>
      </c>
      <c r="D28" s="27">
        <v>611</v>
      </c>
      <c r="E28" s="165" t="s">
        <v>23</v>
      </c>
      <c r="F28" s="14">
        <v>105</v>
      </c>
      <c r="G28" s="14" t="s">
        <v>30</v>
      </c>
      <c r="H28" s="15"/>
      <c r="I28" s="32"/>
      <c r="J28" s="113"/>
      <c r="L28" s="117"/>
    </row>
    <row r="29" spans="2:12" ht="33" customHeight="1" x14ac:dyDescent="0.25">
      <c r="B29" s="7"/>
      <c r="C29" s="13">
        <f t="shared" si="2"/>
        <v>24</v>
      </c>
      <c r="D29" s="27">
        <v>611</v>
      </c>
      <c r="E29" s="165" t="s">
        <v>24</v>
      </c>
      <c r="F29" s="14">
        <v>3</v>
      </c>
      <c r="G29" s="14" t="s">
        <v>8</v>
      </c>
      <c r="H29" s="15"/>
      <c r="I29" s="32"/>
      <c r="J29" s="113"/>
      <c r="L29" s="117"/>
    </row>
    <row r="30" spans="2:12" ht="33" customHeight="1" x14ac:dyDescent="0.25">
      <c r="B30" s="7"/>
      <c r="C30" s="13">
        <f t="shared" si="2"/>
        <v>25</v>
      </c>
      <c r="D30" s="27">
        <v>611</v>
      </c>
      <c r="E30" s="165" t="s">
        <v>25</v>
      </c>
      <c r="F30" s="14">
        <v>3</v>
      </c>
      <c r="G30" s="14" t="s">
        <v>8</v>
      </c>
      <c r="H30" s="15"/>
      <c r="I30" s="32"/>
      <c r="J30" s="113"/>
      <c r="L30" s="117"/>
    </row>
    <row r="31" spans="2:12" ht="33" customHeight="1" x14ac:dyDescent="0.25">
      <c r="B31" s="7"/>
      <c r="C31" s="13">
        <f t="shared" si="2"/>
        <v>26</v>
      </c>
      <c r="D31" s="27">
        <v>659</v>
      </c>
      <c r="E31" s="165" t="s">
        <v>29</v>
      </c>
      <c r="F31" s="14">
        <v>20</v>
      </c>
      <c r="G31" s="14" t="s">
        <v>7</v>
      </c>
      <c r="H31" s="15"/>
      <c r="I31" s="32"/>
      <c r="J31" s="113"/>
      <c r="L31" s="117"/>
    </row>
    <row r="32" spans="2:12" ht="33" customHeight="1" x14ac:dyDescent="0.25">
      <c r="B32" s="7"/>
      <c r="C32" s="13">
        <f t="shared" si="2"/>
        <v>27</v>
      </c>
      <c r="D32" s="27">
        <v>624</v>
      </c>
      <c r="E32" s="165" t="s">
        <v>12</v>
      </c>
      <c r="F32" s="14">
        <v>1</v>
      </c>
      <c r="G32" s="14" t="s">
        <v>9</v>
      </c>
      <c r="H32" s="38"/>
      <c r="I32" s="32"/>
      <c r="J32" s="113"/>
      <c r="L32" s="117"/>
    </row>
    <row r="33" spans="2:14" ht="33" customHeight="1" thickBot="1" x14ac:dyDescent="0.3">
      <c r="B33" s="7"/>
      <c r="C33" s="17"/>
      <c r="D33" s="31"/>
      <c r="E33" s="167"/>
      <c r="F33" s="18"/>
      <c r="G33" s="18"/>
      <c r="H33" s="19"/>
      <c r="I33" s="32"/>
      <c r="J33" s="113"/>
      <c r="L33" s="117"/>
    </row>
    <row r="34" spans="2:14" ht="16.5" x14ac:dyDescent="0.25">
      <c r="B34" s="7"/>
      <c r="C34" s="136" t="s">
        <v>13</v>
      </c>
      <c r="D34" s="137"/>
      <c r="E34" s="138"/>
      <c r="F34" s="149" t="s">
        <v>64</v>
      </c>
      <c r="G34" s="150"/>
      <c r="H34" s="151"/>
      <c r="I34" s="155"/>
      <c r="J34" s="113"/>
    </row>
    <row r="35" spans="2:14" ht="17.25" thickBot="1" x14ac:dyDescent="0.3">
      <c r="B35" s="7"/>
      <c r="C35" s="139" t="s">
        <v>14</v>
      </c>
      <c r="D35" s="140"/>
      <c r="E35" s="141"/>
      <c r="F35" s="152"/>
      <c r="G35" s="153"/>
      <c r="H35" s="154"/>
      <c r="I35" s="156"/>
    </row>
    <row r="36" spans="2:14" ht="18.75" x14ac:dyDescent="0.25">
      <c r="B36" s="7"/>
      <c r="C36" s="22"/>
      <c r="D36" s="41"/>
      <c r="E36" s="168"/>
      <c r="F36" s="3"/>
      <c r="G36" s="23"/>
      <c r="H36" s="42"/>
      <c r="I36" s="35"/>
      <c r="J36" s="39"/>
    </row>
    <row r="37" spans="2:14" ht="17.25" thickBot="1" x14ac:dyDescent="0.3">
      <c r="B37" s="7"/>
      <c r="C37" s="24"/>
      <c r="D37" s="43"/>
      <c r="E37" s="168"/>
      <c r="F37" s="3"/>
      <c r="G37" s="23"/>
      <c r="H37" s="44"/>
      <c r="I37" s="36"/>
    </row>
    <row r="38" spans="2:14" ht="18.75" x14ac:dyDescent="0.25">
      <c r="B38" s="7"/>
      <c r="C38" s="135" t="s">
        <v>65</v>
      </c>
      <c r="D38" s="119"/>
      <c r="E38" s="169"/>
      <c r="F38" s="20"/>
      <c r="G38" s="128"/>
      <c r="H38" s="129"/>
      <c r="I38" s="33"/>
      <c r="L38" s="12"/>
      <c r="M38" s="12"/>
      <c r="N38" s="12"/>
    </row>
    <row r="39" spans="2:14" ht="20.100000000000001" customHeight="1" thickBot="1" x14ac:dyDescent="0.35">
      <c r="C39" s="130"/>
      <c r="D39" s="131"/>
      <c r="E39" s="170"/>
      <c r="F39" s="132"/>
      <c r="G39" s="133"/>
      <c r="H39" s="134"/>
      <c r="I39" s="34"/>
    </row>
    <row r="40" spans="2:14" ht="15.75" customHeight="1" x14ac:dyDescent="0.25">
      <c r="C40" s="110"/>
      <c r="D40" s="119"/>
      <c r="E40" s="171"/>
      <c r="F40" s="120"/>
      <c r="G40" s="121"/>
      <c r="H40" s="21"/>
      <c r="I40" s="111"/>
    </row>
    <row r="41" spans="2:14" x14ac:dyDescent="0.25">
      <c r="C41" s="122"/>
      <c r="D41" s="123"/>
      <c r="E41" s="172"/>
      <c r="F41" s="25"/>
      <c r="G41" s="116"/>
      <c r="H41" s="124"/>
      <c r="I41" s="113"/>
    </row>
    <row r="42" spans="2:14" x14ac:dyDescent="0.25">
      <c r="C42" s="122"/>
      <c r="D42" s="123"/>
      <c r="E42" s="172"/>
      <c r="F42" s="25"/>
      <c r="G42" s="116"/>
      <c r="H42" s="124"/>
      <c r="I42" s="125"/>
      <c r="J42" s="40"/>
    </row>
    <row r="43" spans="2:14" x14ac:dyDescent="0.25">
      <c r="C43" s="122"/>
      <c r="D43" s="123"/>
      <c r="E43" s="172"/>
      <c r="F43" s="117"/>
      <c r="G43" s="116"/>
      <c r="H43" s="126"/>
      <c r="I43" s="113"/>
    </row>
    <row r="44" spans="2:14" x14ac:dyDescent="0.25">
      <c r="C44" s="122"/>
      <c r="D44" s="123"/>
      <c r="E44" s="172"/>
      <c r="F44" s="117"/>
      <c r="G44" s="116"/>
      <c r="H44" s="127"/>
      <c r="I44" s="113"/>
    </row>
    <row r="45" spans="2:14" x14ac:dyDescent="0.25">
      <c r="B45" s="4"/>
      <c r="C45" s="122"/>
      <c r="D45" s="123"/>
      <c r="E45" s="173"/>
      <c r="F45" s="117"/>
      <c r="G45" s="116"/>
      <c r="H45" s="127"/>
      <c r="I45" s="113"/>
    </row>
    <row r="46" spans="2:14" x14ac:dyDescent="0.25">
      <c r="B46" s="4"/>
      <c r="C46" s="122"/>
      <c r="D46" s="123"/>
      <c r="E46" s="173"/>
      <c r="F46" s="117"/>
      <c r="G46" s="116"/>
      <c r="H46" s="127"/>
      <c r="I46" s="113"/>
    </row>
    <row r="47" spans="2:14" x14ac:dyDescent="0.25">
      <c r="B47" s="4"/>
      <c r="C47" s="122"/>
      <c r="D47" s="123"/>
      <c r="E47" s="172"/>
      <c r="F47" s="117"/>
      <c r="G47" s="116"/>
      <c r="H47" s="126"/>
      <c r="I47" s="113"/>
    </row>
  </sheetData>
  <mergeCells count="7">
    <mergeCell ref="C34:E34"/>
    <mergeCell ref="C35:E35"/>
    <mergeCell ref="C3:I3"/>
    <mergeCell ref="F1:I1"/>
    <mergeCell ref="C1:D1"/>
    <mergeCell ref="F34:H35"/>
    <mergeCell ref="I34:I35"/>
  </mergeCells>
  <phoneticPr fontId="10" type="noConversion"/>
  <printOptions horizontalCentered="1"/>
  <pageMargins left="0.25" right="0.25" top="0.25" bottom="0.25" header="0.125" footer="0.125"/>
  <pageSetup scale="55" fitToHeight="0" orientation="portrait" r:id="rId1"/>
  <headerFooter scaleWithDoc="0"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xSplit="6" topLeftCell="G1" activePane="topRight" state="frozen"/>
      <selection pane="topRight" activeCell="B28" sqref="B28"/>
    </sheetView>
  </sheetViews>
  <sheetFormatPr defaultRowHeight="12.75" x14ac:dyDescent="0.2"/>
  <cols>
    <col min="1" max="1" width="38.5703125" style="53" bestFit="1" customWidth="1"/>
    <col min="2" max="2" width="14" style="53" customWidth="1"/>
    <col min="3" max="3" width="16.28515625" style="53" customWidth="1"/>
    <col min="4" max="4" width="12.85546875" style="53" bestFit="1" customWidth="1"/>
    <col min="5" max="6" width="15.7109375" style="53" customWidth="1"/>
    <col min="7" max="7" width="15.5703125" style="53" bestFit="1" customWidth="1"/>
    <col min="8" max="11" width="25.7109375" style="53" customWidth="1"/>
    <col min="12" max="16384" width="9.140625" style="53"/>
  </cols>
  <sheetData>
    <row r="1" spans="1:11" ht="13.5" thickBot="1" x14ac:dyDescent="0.25">
      <c r="A1" s="157"/>
      <c r="B1" s="158"/>
      <c r="C1" s="158"/>
      <c r="D1" s="158"/>
      <c r="E1" s="158"/>
      <c r="F1" s="158"/>
      <c r="G1" s="161" t="s">
        <v>35</v>
      </c>
      <c r="H1" s="49" t="s">
        <v>36</v>
      </c>
      <c r="I1" s="50" t="s">
        <v>34</v>
      </c>
      <c r="J1" s="51" t="s">
        <v>31</v>
      </c>
      <c r="K1" s="52" t="s">
        <v>37</v>
      </c>
    </row>
    <row r="2" spans="1:11" ht="13.5" thickBot="1" x14ac:dyDescent="0.25">
      <c r="A2" s="159"/>
      <c r="B2" s="160"/>
      <c r="C2" s="160"/>
      <c r="D2" s="160"/>
      <c r="E2" s="160"/>
      <c r="F2" s="160"/>
      <c r="G2" s="162"/>
      <c r="H2" s="54">
        <f>H6</f>
        <v>0</v>
      </c>
      <c r="I2" s="55">
        <f>I6</f>
        <v>0</v>
      </c>
      <c r="J2" s="56">
        <f>J6</f>
        <v>0</v>
      </c>
      <c r="K2" s="57">
        <f>K6</f>
        <v>0</v>
      </c>
    </row>
    <row r="3" spans="1:11" x14ac:dyDescent="0.2">
      <c r="A3" s="159"/>
      <c r="B3" s="160"/>
      <c r="C3" s="160"/>
      <c r="D3" s="160"/>
      <c r="E3" s="160"/>
      <c r="F3" s="160"/>
      <c r="G3" s="58" t="s">
        <v>38</v>
      </c>
      <c r="H3" s="59" t="s">
        <v>39</v>
      </c>
      <c r="I3" s="60" t="s">
        <v>39</v>
      </c>
      <c r="J3" s="61" t="s">
        <v>39</v>
      </c>
      <c r="K3" s="62" t="s">
        <v>39</v>
      </c>
    </row>
    <row r="4" spans="1:11" x14ac:dyDescent="0.2">
      <c r="A4" s="159"/>
      <c r="B4" s="160"/>
      <c r="C4" s="160"/>
      <c r="D4" s="160"/>
      <c r="E4" s="160"/>
      <c r="F4" s="160"/>
      <c r="G4" s="63"/>
      <c r="H4" s="64" t="s">
        <v>40</v>
      </c>
      <c r="I4" s="65"/>
      <c r="J4" s="66"/>
      <c r="K4" s="67"/>
    </row>
    <row r="5" spans="1:11" x14ac:dyDescent="0.2">
      <c r="A5" s="159"/>
      <c r="B5" s="160"/>
      <c r="C5" s="160"/>
      <c r="D5" s="160"/>
      <c r="E5" s="160"/>
      <c r="F5" s="160"/>
      <c r="G5" s="63"/>
      <c r="H5" s="64" t="s">
        <v>41</v>
      </c>
      <c r="I5" s="68" t="s">
        <v>41</v>
      </c>
      <c r="J5" s="69" t="s">
        <v>41</v>
      </c>
      <c r="K5" s="67" t="s">
        <v>41</v>
      </c>
    </row>
    <row r="6" spans="1:11" ht="13.5" thickBot="1" x14ac:dyDescent="0.25">
      <c r="A6" s="159"/>
      <c r="B6" s="160"/>
      <c r="C6" s="160"/>
      <c r="D6" s="160"/>
      <c r="E6" s="160"/>
      <c r="F6" s="160"/>
      <c r="G6" s="70" t="s">
        <v>42</v>
      </c>
      <c r="H6" s="71">
        <f>SUMIF(Estimate!$J:$J,"SANITARY",Estimate!$I:$I)</f>
        <v>0</v>
      </c>
      <c r="I6" s="72">
        <f>SUMIF(Estimate!$J:$J,"STREETS",Estimate!$I:$I)</f>
        <v>0</v>
      </c>
      <c r="J6" s="73">
        <f>SUMIF(Estimate!$J:$J,"STORMWATER",Estimate!$I:$I)</f>
        <v>0</v>
      </c>
      <c r="K6" s="74">
        <v>0</v>
      </c>
    </row>
    <row r="7" spans="1:11" ht="13.5" thickBot="1" x14ac:dyDescent="0.25">
      <c r="A7" s="75" t="s">
        <v>43</v>
      </c>
      <c r="B7" s="76" t="s">
        <v>44</v>
      </c>
      <c r="C7" s="76" t="s">
        <v>45</v>
      </c>
      <c r="D7" s="76" t="s">
        <v>46</v>
      </c>
      <c r="E7" s="76" t="s">
        <v>47</v>
      </c>
      <c r="F7" s="77" t="s">
        <v>48</v>
      </c>
      <c r="G7" s="78" t="s">
        <v>49</v>
      </c>
      <c r="H7" s="79">
        <f>H6-SUM(H8:H16)</f>
        <v>0</v>
      </c>
      <c r="I7" s="80">
        <f t="shared" ref="I7" si="0">I6-SUM(I8:I16)</f>
        <v>0</v>
      </c>
      <c r="J7" s="81">
        <f t="shared" ref="J7:K7" si="1">J6-SUM(J8:J16)</f>
        <v>0</v>
      </c>
      <c r="K7" s="82">
        <f t="shared" si="1"/>
        <v>0</v>
      </c>
    </row>
    <row r="8" spans="1:11" s="89" customFormat="1" x14ac:dyDescent="0.2">
      <c r="A8" s="83">
        <v>1</v>
      </c>
      <c r="B8" s="84"/>
      <c r="C8" s="84"/>
      <c r="D8" s="84">
        <f>ROUND(IF(SUM(C$8:C8)&lt;0.5*B8,0.08*SUM(C$8:C8),0.04*B8),2)-SUM(D$7:D7)</f>
        <v>0</v>
      </c>
      <c r="E8" s="84">
        <f>C8-D8</f>
        <v>0</v>
      </c>
      <c r="F8" s="85">
        <f>SUM(H8:I8)</f>
        <v>0</v>
      </c>
      <c r="G8" s="86"/>
      <c r="H8" s="87"/>
      <c r="I8" s="88"/>
      <c r="J8" s="88"/>
      <c r="K8" s="88"/>
    </row>
    <row r="9" spans="1:11" s="89" customFormat="1" x14ac:dyDescent="0.2">
      <c r="A9" s="90">
        <v>2</v>
      </c>
      <c r="B9" s="91"/>
      <c r="C9" s="91"/>
      <c r="D9" s="91"/>
      <c r="E9" s="91"/>
      <c r="F9" s="92"/>
      <c r="G9" s="93"/>
      <c r="H9" s="94"/>
      <c r="I9" s="95"/>
      <c r="J9" s="95"/>
      <c r="K9" s="95"/>
    </row>
    <row r="10" spans="1:11" s="89" customFormat="1" x14ac:dyDescent="0.2">
      <c r="A10" s="96">
        <v>3</v>
      </c>
      <c r="B10" s="97"/>
      <c r="C10" s="97"/>
      <c r="D10" s="97"/>
      <c r="E10" s="97"/>
      <c r="F10" s="98"/>
      <c r="G10" s="99"/>
      <c r="H10" s="100"/>
      <c r="I10" s="101"/>
      <c r="J10" s="101"/>
      <c r="K10" s="101"/>
    </row>
    <row r="11" spans="1:11" s="89" customFormat="1" x14ac:dyDescent="0.2">
      <c r="A11" s="90">
        <v>4</v>
      </c>
      <c r="B11" s="91"/>
      <c r="C11" s="91"/>
      <c r="D11" s="91"/>
      <c r="E11" s="91"/>
      <c r="F11" s="92"/>
      <c r="G11" s="93"/>
      <c r="H11" s="94"/>
      <c r="I11" s="95"/>
      <c r="J11" s="95"/>
      <c r="K11" s="95"/>
    </row>
    <row r="12" spans="1:11" s="89" customFormat="1" x14ac:dyDescent="0.2">
      <c r="A12" s="96">
        <v>5</v>
      </c>
      <c r="B12" s="97"/>
      <c r="C12" s="97"/>
      <c r="D12" s="97"/>
      <c r="E12" s="97"/>
      <c r="F12" s="98"/>
      <c r="G12" s="99"/>
      <c r="H12" s="100"/>
      <c r="I12" s="101"/>
      <c r="J12" s="101"/>
      <c r="K12" s="101"/>
    </row>
    <row r="13" spans="1:11" s="89" customFormat="1" x14ac:dyDescent="0.2">
      <c r="A13" s="90">
        <v>6</v>
      </c>
      <c r="B13" s="91"/>
      <c r="C13" s="91"/>
      <c r="D13" s="91"/>
      <c r="E13" s="91"/>
      <c r="F13" s="92"/>
      <c r="G13" s="93"/>
      <c r="H13" s="94"/>
      <c r="I13" s="95"/>
      <c r="J13" s="95"/>
      <c r="K13" s="95"/>
    </row>
    <row r="14" spans="1:11" s="89" customFormat="1" x14ac:dyDescent="0.2">
      <c r="A14" s="96">
        <v>7</v>
      </c>
      <c r="B14" s="97"/>
      <c r="C14" s="97"/>
      <c r="D14" s="97"/>
      <c r="E14" s="97"/>
      <c r="F14" s="98"/>
      <c r="G14" s="99"/>
      <c r="H14" s="100"/>
      <c r="I14" s="101"/>
      <c r="J14" s="101"/>
      <c r="K14" s="101"/>
    </row>
    <row r="15" spans="1:11" s="89" customFormat="1" x14ac:dyDescent="0.2">
      <c r="A15" s="90">
        <v>8</v>
      </c>
      <c r="B15" s="91"/>
      <c r="C15" s="91"/>
      <c r="D15" s="91"/>
      <c r="E15" s="91"/>
      <c r="F15" s="92"/>
      <c r="G15" s="93"/>
      <c r="H15" s="94"/>
      <c r="I15" s="95"/>
      <c r="J15" s="95"/>
      <c r="K15" s="95"/>
    </row>
    <row r="16" spans="1:11" s="89" customFormat="1" x14ac:dyDescent="0.2">
      <c r="A16" s="96">
        <v>9</v>
      </c>
      <c r="B16" s="97"/>
      <c r="C16" s="97"/>
      <c r="D16" s="97"/>
      <c r="E16" s="97"/>
      <c r="F16" s="98"/>
      <c r="G16" s="99"/>
      <c r="H16" s="100"/>
      <c r="I16" s="101"/>
      <c r="J16" s="101"/>
      <c r="K16" s="101"/>
    </row>
    <row r="17" spans="1:11" s="108" customFormat="1" ht="13.5" thickBot="1" x14ac:dyDescent="0.25">
      <c r="A17" s="102" t="s">
        <v>50</v>
      </c>
      <c r="B17" s="103">
        <f>B16</f>
        <v>0</v>
      </c>
      <c r="C17" s="103">
        <f>SUM(C8:C16)</f>
        <v>0</v>
      </c>
      <c r="D17" s="103">
        <f>SUM(D8:D16)</f>
        <v>0</v>
      </c>
      <c r="E17" s="103">
        <f>SUM(E8:E16)</f>
        <v>0</v>
      </c>
      <c r="F17" s="104">
        <f>SUM(F8:F16)</f>
        <v>0</v>
      </c>
      <c r="G17" s="105"/>
      <c r="H17" s="106">
        <f t="shared" ref="H17:K17" si="2">SUM(H8:H16)</f>
        <v>0</v>
      </c>
      <c r="I17" s="107">
        <f t="shared" si="2"/>
        <v>0</v>
      </c>
      <c r="J17" s="107">
        <f t="shared" si="2"/>
        <v>0</v>
      </c>
      <c r="K17" s="107">
        <f t="shared" si="2"/>
        <v>0</v>
      </c>
    </row>
    <row r="21" spans="1:11" x14ac:dyDescent="0.2">
      <c r="A21" s="163" t="s">
        <v>51</v>
      </c>
      <c r="B21" s="163"/>
      <c r="C21" s="163"/>
      <c r="D21" s="163"/>
    </row>
    <row r="22" spans="1:11" x14ac:dyDescent="0.2">
      <c r="A22" s="53" t="s">
        <v>1</v>
      </c>
      <c r="B22" s="53" t="s">
        <v>52</v>
      </c>
      <c r="C22" s="53" t="s">
        <v>53</v>
      </c>
      <c r="D22" s="53" t="s">
        <v>54</v>
      </c>
      <c r="J22" s="89"/>
    </row>
    <row r="23" spans="1:11" x14ac:dyDescent="0.2">
      <c r="A23" s="53" t="s">
        <v>55</v>
      </c>
      <c r="B23" s="89">
        <v>143583.25</v>
      </c>
      <c r="C23" s="89">
        <f>H6</f>
        <v>0</v>
      </c>
      <c r="D23" s="89">
        <f>B23-C23</f>
        <v>143583.25</v>
      </c>
    </row>
    <row r="24" spans="1:11" x14ac:dyDescent="0.2">
      <c r="D24" s="89">
        <f>SUM(D23:D23)</f>
        <v>143583.25</v>
      </c>
      <c r="F24" s="89"/>
    </row>
    <row r="25" spans="1:11" x14ac:dyDescent="0.2">
      <c r="D25" s="109"/>
      <c r="E25" s="109"/>
    </row>
    <row r="26" spans="1:11" x14ac:dyDescent="0.2">
      <c r="D26" s="109"/>
      <c r="E26" s="109"/>
    </row>
  </sheetData>
  <mergeCells count="3">
    <mergeCell ref="A1:F6"/>
    <mergeCell ref="G1:G2"/>
    <mergeCell ref="A21:D21"/>
  </mergeCells>
  <printOptions horizontalCentered="1"/>
  <pageMargins left="0.7" right="0.7" top="0.75" bottom="0.75" header="0.3" footer="0.3"/>
  <pageSetup scale="1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Estimate</vt:lpstr>
      <vt:lpstr>Funding</vt:lpstr>
      <vt:lpstr>Estimate!Print_Area</vt:lpstr>
      <vt:lpstr>Funding!Print_Area</vt:lpstr>
      <vt:lpstr>Estimate!Print_Titles</vt:lpstr>
    </vt:vector>
  </TitlesOfParts>
  <Company>EMHT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sspencer</dc:creator>
  <cp:lastModifiedBy>Judy Ashcraft</cp:lastModifiedBy>
  <cp:lastPrinted>2026-02-23T19:50:05Z</cp:lastPrinted>
  <dcterms:created xsi:type="dcterms:W3CDTF">2003-05-07T17:11:51Z</dcterms:created>
  <dcterms:modified xsi:type="dcterms:W3CDTF">2026-02-23T20:04:35Z</dcterms:modified>
</cp:coreProperties>
</file>